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32\"/>
    </mc:Choice>
  </mc:AlternateContent>
  <xr:revisionPtr revIDLastSave="0" documentId="13_ncr:1_{5EF60C29-BA43-4414-9855-A7C81138C23D}" xr6:coauthVersionLast="47" xr6:coauthVersionMax="47" xr10:uidLastSave="{00000000-0000-0000-0000-000000000000}"/>
  <bookViews>
    <workbookView xWindow="7035" yWindow="-15915" windowWidth="21810" windowHeight="15150" xr2:uid="{00000000-000D-0000-FFFF-FFFF00000000}"/>
  </bookViews>
  <sheets>
    <sheet name="LOT 4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R27" i="1"/>
  <c r="P27" i="1"/>
  <c r="Q27" i="1" s="1"/>
  <c r="L27" i="1"/>
  <c r="K27" i="1"/>
  <c r="R26" i="1"/>
  <c r="P26" i="1"/>
  <c r="Q26" i="1" s="1"/>
  <c r="L26" i="1"/>
  <c r="K26" i="1"/>
  <c r="R29" i="1"/>
  <c r="P29" i="1"/>
  <c r="Q29" i="1" s="1"/>
  <c r="L29" i="1"/>
  <c r="K29" i="1"/>
  <c r="R28" i="1"/>
  <c r="P28" i="1"/>
  <c r="Q28" i="1" s="1"/>
  <c r="L28" i="1"/>
  <c r="K28" i="1"/>
  <c r="L22" i="1"/>
  <c r="R22" i="1"/>
  <c r="K22" i="1"/>
  <c r="P22" i="1"/>
  <c r="Q22" i="1" s="1"/>
  <c r="K33" i="1" l="1"/>
  <c r="K35" i="1" s="1"/>
  <c r="S24" i="1"/>
  <c r="Q33" i="1"/>
  <c r="Q35" i="1" s="1"/>
  <c r="S23" i="1"/>
  <c r="S26" i="1"/>
  <c r="S25" i="1"/>
  <c r="S27" i="1"/>
  <c r="S28" i="1"/>
  <c r="S29" i="1"/>
  <c r="S22" i="1"/>
  <c r="S33" i="1" l="1"/>
  <c r="S35" i="1" s="1"/>
</calcChain>
</file>

<file path=xl/sharedStrings.xml><?xml version="1.0" encoding="utf-8"?>
<sst xmlns="http://schemas.openxmlformats.org/spreadsheetml/2006/main" count="76" uniqueCount="61">
  <si>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</si>
  <si>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</si>
  <si>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</si>
  <si>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</si>
  <si>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</si>
  <si>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</si>
  <si>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</si>
  <si>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</si>
  <si>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</si>
  <si>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</si>
  <si>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</si>
  <si>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</si>
  <si>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</si>
  <si>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</si>
  <si>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</si>
  <si>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</si>
  <si>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</si>
  <si>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</si>
  <si>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</si>
  <si>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</si>
  <si>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</si>
  <si>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</si>
  <si>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</si>
  <si>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</si>
  <si>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</si>
  <si>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</si>
  <si>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</si>
  <si>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</si>
  <si>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</si>
  <si>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</si>
  <si>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</si>
  <si>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</si>
  <si>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</si>
  <si>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</si>
  <si>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</si>
  <si>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</si>
  <si>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</si>
  <si>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</si>
  <si>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</si>
  <si>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</si>
  <si>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</si>
  <si>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</si>
  <si>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</si>
  <si>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</si>
  <si>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</si>
  <si>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</si>
  <si>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</si>
  <si>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</si>
  <si>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</si>
  <si>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</si>
  <si>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</si>
  <si>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</si>
  <si>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</si>
  <si>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>Cànula Guedel 4cm</t>
  </si>
  <si>
    <t>Cànula Guedel 5cm</t>
  </si>
  <si>
    <t>Cànula Guedel 6cm</t>
  </si>
  <si>
    <t>Cànula Guedel 7cm</t>
  </si>
  <si>
    <t>Cànula Guedel 8cm</t>
  </si>
  <si>
    <t>Cànula Guedel 9cm</t>
  </si>
  <si>
    <t>Cànula Guedel 10cm</t>
  </si>
  <si>
    <t>Cànula Guedel 11cm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</si>
</sst>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3" xfId="2" applyFont="1" applyFill="1" applyBorder="1" applyAlignment="1" applyProtection="1">
      <alignment vertical="center"/>
    </xf>
    <xf numFmtId="0" fontId="7" fillId="0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textRotation="180" wrapText="1"/>
    </xf>
    <xf numFmtId="0" fontId="7" fillId="60" borderId="54" xfId="2" applyFont="1" applyFill="1" applyBorder="1" applyAlignment="1">
      <alignment vertical="center" wrapText="1"/>
    </xf>
    <xf numFmtId="0" fontId="7" fillId="63" borderId="54" xfId="2" applyFont="1" applyFill="1" applyBorder="1" applyAlignment="1">
      <alignment vertical="center" wrapText="1"/>
    </xf>
    <xf numFmtId="0" fontId="7" fillId="64" borderId="54" xfId="2" applyFont="1" applyFill="1" applyBorder="1" applyAlignment="1">
      <alignment vertical="center" wrapText="1"/>
    </xf>
    <xf numFmtId="0" fontId="7" fillId="0" borderId="54" xfId="2" applyFont="1" applyFill="1" applyBorder="1" applyAlignment="1">
      <alignment horizontal="center" vertical="center" wrapText="1"/>
    </xf>
    <xf numFmtId="0" fontId="7" fillId="0" borderId="41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5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6" xfId="2" applyNumberFormat="1" applyFont="1" applyFill="1" applyBorder="1" applyAlignment="1">
      <alignment horizontal="right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4" fontId="8" fillId="2" borderId="52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4" fontId="8" fillId="3" borderId="7" xfId="2" applyNumberFormat="1" applyFont="1" applyFill="1" applyBorder="1" applyAlignment="1">
      <alignment vertical="center"/>
    </xf>
    <xf numFmtId="0" fontId="7" fillId="2" borderId="58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4" fontId="8" fillId="2" borderId="11" xfId="2" applyNumberFormat="1" applyFont="1" applyFill="1" applyBorder="1" applyAlignment="1">
      <alignment horizontal="right" vertical="center"/>
    </xf>
    <xf numFmtId="0" fontId="7" fillId="3" borderId="55" xfId="2" applyFont="1" applyFill="1" applyBorder="1" applyAlignment="1">
      <alignment vertical="center" wrapText="1"/>
    </xf>
    <xf numFmtId="4" fontId="8" fillId="3" borderId="56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3" borderId="52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7" xfId="2" applyFont="1" applyFill="1" applyBorder="1" applyAlignment="1" applyProtection="1">
      <alignment horizontal="center" vertical="center" wrapText="1"/>
    </xf>
    <xf numFmtId="0" fontId="1" fillId="60" borderId="39" xfId="2" applyFont="1" applyFill="1" applyBorder="1" applyAlignment="1" applyProtection="1">
      <alignment horizontal="center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center" vertical="center" wrapText="1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4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60" borderId="47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2" xfId="0" applyFont="1" applyFill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3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5" xfId="0" applyFont="1" applyFill="1" applyBorder="1" applyAlignment="1" applyProtection="1">
      <alignment horizontal="center" vertical="center" wrapText="1"/>
      <protection locked="0"/>
    </xf>
    <xf numFmtId="0" fontId="47" fillId="61" borderId="47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47" fillId="62" borderId="47" xfId="0" applyFont="1" applyFill="1" applyBorder="1" applyAlignment="1" applyProtection="1">
      <alignment horizontal="center" vertical="center" wrapText="1"/>
      <protection locked="0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305864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6"/>
  <sheetViews>
    <sheetView showGridLines="0" tabSelected="1" topLeftCell="A19" zoomScale="70" zoomScaleNormal="70" workbookViewId="0">
      <selection activeCell="D34" sqref="D34"/>
    </sheetView>
  </sheetViews>
  <sheetFormatPr defaultRowHeight="14.4" x14ac:dyDescent="0.3"/>
  <cols>
    <col min="1" max="1" width="19.5546875" customWidth="1"/>
    <col min="2" max="2" width="12.777343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17.21875" customWidth="1"/>
    <col min="11" max="11" width="16.5546875" customWidth="1"/>
    <col min="12" max="12" width="16.77734375" customWidth="1"/>
    <col min="13" max="13" width="15.21875" bestFit="1" customWidth="1"/>
    <col min="14" max="14" width="11.77734375" customWidth="1"/>
    <col min="15" max="15" width="14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7" t="s">
        <v>18</v>
      </c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9" t="s">
        <v>9</v>
      </c>
      <c r="B10" s="139"/>
      <c r="C10" s="139"/>
      <c r="D10" s="141" t="s">
        <v>52</v>
      </c>
      <c r="E10" s="141"/>
      <c r="F10" s="141"/>
      <c r="G10" s="141"/>
      <c r="H10" s="141"/>
      <c r="I10" s="141"/>
      <c r="J10" s="141"/>
      <c r="K10" s="141"/>
      <c r="L10" s="141"/>
      <c r="M10" s="141"/>
      <c r="N10" s="141"/>
      <c r="O10" s="141"/>
      <c r="P10" s="141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40" t="s">
        <v>10</v>
      </c>
      <c r="B11" s="140"/>
      <c r="C11" s="140"/>
      <c r="D11" s="51"/>
      <c r="E11" s="168"/>
      <c r="F11" s="168"/>
      <c r="G11" s="168"/>
      <c r="H11" s="168"/>
      <c r="I11" s="168"/>
      <c r="J11" s="168"/>
      <c r="K11" s="168"/>
      <c r="L11" s="168"/>
      <c r="M11" s="168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8" t="s">
        <v>34</v>
      </c>
      <c r="B12" s="129"/>
      <c r="C12" s="129"/>
      <c r="D12" s="129"/>
      <c r="E12" s="129"/>
      <c r="F12" s="129"/>
      <c r="G12" s="129"/>
      <c r="H12" s="129"/>
      <c r="I12" s="129"/>
      <c r="J12" s="130"/>
      <c r="K12" s="128" t="s">
        <v>11</v>
      </c>
      <c r="L12" s="129"/>
      <c r="M12" s="129"/>
      <c r="N12" s="129"/>
      <c r="O12" s="129"/>
      <c r="P12" s="129"/>
      <c r="Q12" s="129"/>
      <c r="R12" s="129"/>
      <c r="S12" s="130"/>
      <c r="W12" s="26"/>
      <c r="X12" s="26"/>
    </row>
    <row r="13" spans="1:26" s="28" customFormat="1" ht="39" customHeight="1" x14ac:dyDescent="0.3">
      <c r="A13" s="48" t="s">
        <v>35</v>
      </c>
      <c r="B13" s="131"/>
      <c r="C13" s="132"/>
      <c r="D13" s="132"/>
      <c r="E13" s="133"/>
      <c r="F13" s="27" t="s">
        <v>36</v>
      </c>
      <c r="G13" s="131"/>
      <c r="H13" s="132"/>
      <c r="I13" s="132"/>
      <c r="J13" s="134"/>
      <c r="K13" s="120" t="s">
        <v>12</v>
      </c>
      <c r="L13" s="122"/>
      <c r="M13" s="123"/>
      <c r="N13" s="123"/>
      <c r="O13" s="123"/>
      <c r="P13" s="123"/>
      <c r="Q13" s="123"/>
      <c r="R13" s="123"/>
      <c r="S13" s="124"/>
      <c r="W13" s="26"/>
    </row>
    <row r="14" spans="1:26" s="28" customFormat="1" ht="39" customHeight="1" x14ac:dyDescent="0.3">
      <c r="A14" s="45" t="s">
        <v>37</v>
      </c>
      <c r="B14" s="135"/>
      <c r="C14" s="136"/>
      <c r="D14" s="136"/>
      <c r="E14" s="137"/>
      <c r="F14" s="29" t="s">
        <v>38</v>
      </c>
      <c r="G14" s="135"/>
      <c r="H14" s="136"/>
      <c r="I14" s="136"/>
      <c r="J14" s="138"/>
      <c r="K14" s="121"/>
      <c r="L14" s="125"/>
      <c r="M14" s="126"/>
      <c r="N14" s="126"/>
      <c r="O14" s="126"/>
      <c r="P14" s="126"/>
      <c r="Q14" s="126"/>
      <c r="R14" s="126"/>
      <c r="S14" s="127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69"/>
      <c r="E15" s="170"/>
      <c r="F15" s="29" t="s">
        <v>39</v>
      </c>
      <c r="G15" s="135"/>
      <c r="H15" s="136"/>
      <c r="I15" s="136"/>
      <c r="J15" s="138"/>
      <c r="K15" s="30" t="s">
        <v>14</v>
      </c>
      <c r="L15" s="118"/>
      <c r="M15" s="118"/>
      <c r="N15" s="118"/>
      <c r="O15" s="118"/>
      <c r="P15" s="118"/>
      <c r="Q15" s="118"/>
      <c r="R15" s="118"/>
      <c r="S15" s="119"/>
      <c r="W15" s="26"/>
    </row>
    <row r="16" spans="1:26" s="28" customFormat="1" ht="39" customHeight="1" x14ac:dyDescent="0.3">
      <c r="A16" s="45" t="s">
        <v>40</v>
      </c>
      <c r="B16" s="135"/>
      <c r="C16" s="136"/>
      <c r="D16" s="136"/>
      <c r="E16" s="137"/>
      <c r="F16" s="32" t="s">
        <v>41</v>
      </c>
      <c r="G16" s="33" t="s">
        <v>42</v>
      </c>
      <c r="H16" s="46"/>
      <c r="I16" s="33" t="s">
        <v>16</v>
      </c>
      <c r="J16" s="46"/>
      <c r="K16" s="149" t="s">
        <v>43</v>
      </c>
      <c r="L16" s="145"/>
      <c r="M16" s="145"/>
      <c r="N16" s="145"/>
      <c r="O16" s="145"/>
      <c r="P16" s="145"/>
      <c r="Q16" s="145"/>
      <c r="R16" s="145"/>
      <c r="S16" s="146"/>
      <c r="W16" s="26"/>
    </row>
    <row r="17" spans="1:26" s="34" customFormat="1" ht="39" customHeight="1" thickBot="1" x14ac:dyDescent="0.35">
      <c r="A17" s="49" t="s">
        <v>17</v>
      </c>
      <c r="B17" s="151"/>
      <c r="C17" s="152"/>
      <c r="D17" s="152"/>
      <c r="E17" s="153"/>
      <c r="F17" s="50" t="s">
        <v>44</v>
      </c>
      <c r="G17" s="154"/>
      <c r="H17" s="155"/>
      <c r="I17" s="155"/>
      <c r="J17" s="156"/>
      <c r="K17" s="150"/>
      <c r="L17" s="147"/>
      <c r="M17" s="147"/>
      <c r="N17" s="147"/>
      <c r="O17" s="147"/>
      <c r="P17" s="147"/>
      <c r="Q17" s="147"/>
      <c r="R17" s="147"/>
      <c r="S17" s="148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60" t="s">
        <v>25</v>
      </c>
      <c r="Q20" s="161"/>
      <c r="R20" s="162" t="s">
        <v>26</v>
      </c>
      <c r="S20" s="163"/>
      <c r="W20" s="26"/>
    </row>
    <row r="21" spans="1:26" s="15" customFormat="1" ht="108" customHeight="1" thickBot="1" x14ac:dyDescent="0.35">
      <c r="A21" s="56" t="s">
        <v>0</v>
      </c>
      <c r="B21" s="57" t="s">
        <v>46</v>
      </c>
      <c r="C21" s="157" t="s">
        <v>8</v>
      </c>
      <c r="D21" s="157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60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104" t="s">
        <v>5</v>
      </c>
      <c r="R21" s="100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14">
        <v>41</v>
      </c>
      <c r="B22" s="75">
        <v>2003460</v>
      </c>
      <c r="C22" s="158" t="s">
        <v>53</v>
      </c>
      <c r="D22" s="159" t="s">
        <v>53</v>
      </c>
      <c r="E22" s="76"/>
      <c r="F22" s="76"/>
      <c r="G22" s="77"/>
      <c r="H22" s="108">
        <v>50</v>
      </c>
      <c r="I22" s="78" t="s">
        <v>20</v>
      </c>
      <c r="J22" s="111">
        <v>0.26</v>
      </c>
      <c r="K22" s="79">
        <f t="shared" ref="K22:K29" si="0">H22*J22</f>
        <v>13</v>
      </c>
      <c r="L22" s="80" t="e">
        <f t="shared" ref="L22:L29" si="1">M22/G22</f>
        <v>#DIV/0!</v>
      </c>
      <c r="M22" s="81"/>
      <c r="N22" s="82"/>
      <c r="O22" s="94"/>
      <c r="P22" s="97">
        <f t="shared" ref="P22:P29" si="2">M22*(1-O22)</f>
        <v>0</v>
      </c>
      <c r="Q22" s="105">
        <f t="shared" ref="Q22:Q29" si="3">IF(ISERROR(P22/G22),0,(P22/G22)*H22)</f>
        <v>0</v>
      </c>
      <c r="R22" s="101" t="e">
        <f t="shared" ref="R22:R29" si="4">ROUNDUP((H22/G22),0)</f>
        <v>#DIV/0!</v>
      </c>
      <c r="S22" s="83" t="e">
        <f t="shared" ref="S22:S29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15"/>
      <c r="B23" s="67">
        <v>2003459</v>
      </c>
      <c r="C23" s="166" t="s">
        <v>54</v>
      </c>
      <c r="D23" s="167" t="s">
        <v>54</v>
      </c>
      <c r="E23" s="68"/>
      <c r="F23" s="68"/>
      <c r="G23" s="69"/>
      <c r="H23" s="109">
        <v>50</v>
      </c>
      <c r="I23" s="70" t="s">
        <v>20</v>
      </c>
      <c r="J23" s="112">
        <v>0.26</v>
      </c>
      <c r="K23" s="71">
        <f t="shared" si="0"/>
        <v>13</v>
      </c>
      <c r="L23" s="72" t="e">
        <f t="shared" si="1"/>
        <v>#DIV/0!</v>
      </c>
      <c r="M23" s="73"/>
      <c r="N23" s="74"/>
      <c r="O23" s="95"/>
      <c r="P23" s="98">
        <f t="shared" si="2"/>
        <v>0</v>
      </c>
      <c r="Q23" s="106">
        <f t="shared" si="3"/>
        <v>0</v>
      </c>
      <c r="R23" s="102" t="e">
        <f t="shared" si="4"/>
        <v>#DIV/0!</v>
      </c>
      <c r="S23" s="93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3">
      <c r="A24" s="115"/>
      <c r="B24" s="67">
        <v>2003461</v>
      </c>
      <c r="C24" s="166" t="s">
        <v>55</v>
      </c>
      <c r="D24" s="167" t="s">
        <v>55</v>
      </c>
      <c r="E24" s="68"/>
      <c r="F24" s="68"/>
      <c r="G24" s="69"/>
      <c r="H24" s="109">
        <v>150</v>
      </c>
      <c r="I24" s="70" t="s">
        <v>20</v>
      </c>
      <c r="J24" s="112">
        <v>0.26</v>
      </c>
      <c r="K24" s="71">
        <f t="shared" si="0"/>
        <v>39</v>
      </c>
      <c r="L24" s="72" t="e">
        <f t="shared" si="1"/>
        <v>#DIV/0!</v>
      </c>
      <c r="M24" s="73"/>
      <c r="N24" s="74"/>
      <c r="O24" s="95"/>
      <c r="P24" s="98">
        <f t="shared" si="2"/>
        <v>0</v>
      </c>
      <c r="Q24" s="106">
        <f t="shared" ref="Q24" si="6">IF(ISERROR(P24/G24),0,(P24/G24)*H24)</f>
        <v>0</v>
      </c>
      <c r="R24" s="102" t="e">
        <f t="shared" ref="R24" si="7">ROUNDUP((H24/G24),0)</f>
        <v>#DIV/0!</v>
      </c>
      <c r="S24" s="93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3">
      <c r="A25" s="115"/>
      <c r="B25" s="67">
        <v>2003462</v>
      </c>
      <c r="C25" s="166" t="s">
        <v>56</v>
      </c>
      <c r="D25" s="167" t="s">
        <v>56</v>
      </c>
      <c r="E25" s="68"/>
      <c r="F25" s="68"/>
      <c r="G25" s="69"/>
      <c r="H25" s="109">
        <v>240</v>
      </c>
      <c r="I25" s="70" t="s">
        <v>20</v>
      </c>
      <c r="J25" s="112">
        <v>0.26</v>
      </c>
      <c r="K25" s="71">
        <f t="shared" si="0"/>
        <v>62.400000000000006</v>
      </c>
      <c r="L25" s="72" t="e">
        <f t="shared" si="1"/>
        <v>#DIV/0!</v>
      </c>
      <c r="M25" s="73"/>
      <c r="N25" s="74"/>
      <c r="O25" s="95"/>
      <c r="P25" s="98">
        <f t="shared" si="2"/>
        <v>0</v>
      </c>
      <c r="Q25" s="106">
        <f t="shared" si="3"/>
        <v>0</v>
      </c>
      <c r="R25" s="102" t="e">
        <f t="shared" si="4"/>
        <v>#DIV/0!</v>
      </c>
      <c r="S25" s="93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x14ac:dyDescent="0.3">
      <c r="A26" s="115"/>
      <c r="B26" s="67">
        <v>2003463</v>
      </c>
      <c r="C26" s="166" t="s">
        <v>57</v>
      </c>
      <c r="D26" s="167" t="s">
        <v>57</v>
      </c>
      <c r="E26" s="68"/>
      <c r="F26" s="68"/>
      <c r="G26" s="69"/>
      <c r="H26" s="109">
        <v>3050</v>
      </c>
      <c r="I26" s="70" t="s">
        <v>20</v>
      </c>
      <c r="J26" s="112">
        <v>0.26</v>
      </c>
      <c r="K26" s="71">
        <f t="shared" si="0"/>
        <v>793</v>
      </c>
      <c r="L26" s="72" t="e">
        <f t="shared" si="1"/>
        <v>#DIV/0!</v>
      </c>
      <c r="M26" s="73"/>
      <c r="N26" s="74"/>
      <c r="O26" s="95"/>
      <c r="P26" s="98">
        <f t="shared" si="2"/>
        <v>0</v>
      </c>
      <c r="Q26" s="106">
        <f t="shared" ref="Q26:Q27" si="8">IF(ISERROR(P26/G26),0,(P26/G26)*H26)</f>
        <v>0</v>
      </c>
      <c r="R26" s="102" t="e">
        <f t="shared" ref="R26:R27" si="9">ROUNDUP((H26/G26),0)</f>
        <v>#DIV/0!</v>
      </c>
      <c r="S26" s="93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s="15" customFormat="1" ht="39" customHeight="1" x14ac:dyDescent="0.3">
      <c r="A27" s="115"/>
      <c r="B27" s="67">
        <v>2003464</v>
      </c>
      <c r="C27" s="166" t="s">
        <v>58</v>
      </c>
      <c r="D27" s="167" t="s">
        <v>58</v>
      </c>
      <c r="E27" s="68"/>
      <c r="F27" s="68"/>
      <c r="G27" s="69"/>
      <c r="H27" s="109">
        <v>3650</v>
      </c>
      <c r="I27" s="70" t="s">
        <v>20</v>
      </c>
      <c r="J27" s="112">
        <v>0.26</v>
      </c>
      <c r="K27" s="71">
        <f t="shared" si="0"/>
        <v>949</v>
      </c>
      <c r="L27" s="72" t="e">
        <f t="shared" si="1"/>
        <v>#DIV/0!</v>
      </c>
      <c r="M27" s="73"/>
      <c r="N27" s="74"/>
      <c r="O27" s="95"/>
      <c r="P27" s="98">
        <f t="shared" si="2"/>
        <v>0</v>
      </c>
      <c r="Q27" s="106">
        <f t="shared" si="8"/>
        <v>0</v>
      </c>
      <c r="R27" s="102" t="e">
        <f t="shared" si="9"/>
        <v>#DIV/0!</v>
      </c>
      <c r="S27" s="93" t="e">
        <f t="shared" si="5"/>
        <v>#DIV/0!</v>
      </c>
      <c r="T27" s="16"/>
      <c r="U27" s="16"/>
      <c r="V27" s="16"/>
      <c r="W27" s="16"/>
      <c r="X27" s="16"/>
      <c r="Y27" s="16"/>
      <c r="Z27" s="16"/>
    </row>
    <row r="28" spans="1:26" s="15" customFormat="1" ht="39" customHeight="1" x14ac:dyDescent="0.3">
      <c r="A28" s="115"/>
      <c r="B28" s="67">
        <v>2018336</v>
      </c>
      <c r="C28" s="166" t="s">
        <v>59</v>
      </c>
      <c r="D28" s="167" t="s">
        <v>59</v>
      </c>
      <c r="E28" s="68"/>
      <c r="F28" s="68"/>
      <c r="G28" s="69"/>
      <c r="H28" s="109">
        <v>100</v>
      </c>
      <c r="I28" s="70" t="s">
        <v>20</v>
      </c>
      <c r="J28" s="112">
        <v>0.26</v>
      </c>
      <c r="K28" s="71">
        <f t="shared" si="0"/>
        <v>26</v>
      </c>
      <c r="L28" s="72" t="e">
        <f t="shared" si="1"/>
        <v>#DIV/0!</v>
      </c>
      <c r="M28" s="73"/>
      <c r="N28" s="74"/>
      <c r="O28" s="95"/>
      <c r="P28" s="98">
        <f t="shared" si="2"/>
        <v>0</v>
      </c>
      <c r="Q28" s="106">
        <f t="shared" si="3"/>
        <v>0</v>
      </c>
      <c r="R28" s="102" t="e">
        <f t="shared" si="4"/>
        <v>#DIV/0!</v>
      </c>
      <c r="S28" s="93" t="e">
        <f t="shared" si="5"/>
        <v>#DIV/0!</v>
      </c>
      <c r="T28" s="16"/>
      <c r="U28" s="16"/>
      <c r="V28" s="16"/>
      <c r="W28" s="16"/>
      <c r="X28" s="16"/>
      <c r="Y28" s="16"/>
      <c r="Z28" s="16"/>
    </row>
    <row r="29" spans="1:26" s="15" customFormat="1" ht="39" customHeight="1" thickBot="1" x14ac:dyDescent="0.35">
      <c r="A29" s="116"/>
      <c r="B29" s="84">
        <v>2003465</v>
      </c>
      <c r="C29" s="164" t="s">
        <v>60</v>
      </c>
      <c r="D29" s="165" t="s">
        <v>60</v>
      </c>
      <c r="E29" s="85"/>
      <c r="F29" s="85"/>
      <c r="G29" s="86"/>
      <c r="H29" s="110">
        <v>450</v>
      </c>
      <c r="I29" s="87" t="s">
        <v>20</v>
      </c>
      <c r="J29" s="113">
        <v>0.26</v>
      </c>
      <c r="K29" s="88">
        <f t="shared" si="0"/>
        <v>117</v>
      </c>
      <c r="L29" s="89" t="e">
        <f t="shared" si="1"/>
        <v>#DIV/0!</v>
      </c>
      <c r="M29" s="90"/>
      <c r="N29" s="91"/>
      <c r="O29" s="96"/>
      <c r="P29" s="99">
        <f t="shared" si="2"/>
        <v>0</v>
      </c>
      <c r="Q29" s="107">
        <f t="shared" si="3"/>
        <v>0</v>
      </c>
      <c r="R29" s="103" t="e">
        <f t="shared" si="4"/>
        <v>#DIV/0!</v>
      </c>
      <c r="S29" s="92" t="e">
        <f t="shared" si="5"/>
        <v>#DIV/0!</v>
      </c>
      <c r="T29" s="16"/>
      <c r="U29" s="16"/>
      <c r="V29" s="16"/>
      <c r="W29" s="16"/>
      <c r="X29" s="16"/>
      <c r="Y29" s="16"/>
      <c r="Z29" s="16"/>
    </row>
    <row r="30" spans="1:26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customHeight="1" x14ac:dyDescent="0.3">
      <c r="A31" s="144"/>
      <c r="B31" s="144"/>
      <c r="C31" s="144"/>
      <c r="D31" s="144"/>
      <c r="E31" s="144"/>
      <c r="F31" s="144"/>
      <c r="G31" s="144"/>
      <c r="H31" s="22"/>
      <c r="I31" s="1"/>
      <c r="J31" s="1"/>
      <c r="K31" s="1"/>
      <c r="L31" s="1"/>
      <c r="M31" s="1"/>
      <c r="N31" s="5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thickBot="1" x14ac:dyDescent="0.35">
      <c r="A32" s="144"/>
      <c r="B32" s="144"/>
      <c r="C32" s="144"/>
      <c r="D32" s="144"/>
      <c r="E32" s="144"/>
      <c r="F32" s="144"/>
      <c r="G32" s="144"/>
      <c r="H32" s="22"/>
      <c r="I32" s="23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thickBot="1" x14ac:dyDescent="0.35">
      <c r="A33" s="144"/>
      <c r="B33" s="144"/>
      <c r="C33" s="144"/>
      <c r="D33" s="144"/>
      <c r="E33" s="144"/>
      <c r="F33" s="144"/>
      <c r="G33" s="144"/>
      <c r="H33" s="22"/>
      <c r="I33" s="1"/>
      <c r="J33" s="5" t="s">
        <v>47</v>
      </c>
      <c r="K33" s="6">
        <f>SUM(K22:K32)</f>
        <v>2012.4</v>
      </c>
      <c r="L33" s="24"/>
      <c r="M33" s="1"/>
      <c r="N33" s="7"/>
      <c r="O33" s="7"/>
      <c r="P33" s="7"/>
      <c r="Q33" s="6">
        <f>SUM(Q22:Q32)</f>
        <v>0</v>
      </c>
      <c r="R33" s="1"/>
      <c r="S33" s="6" t="e">
        <f>SUM(S22:S29)</f>
        <v>#DIV/0!</v>
      </c>
      <c r="T33" s="1"/>
      <c r="U33" s="1"/>
      <c r="V33" s="1"/>
      <c r="W33" s="1"/>
      <c r="X33" s="1"/>
      <c r="Y33" s="1"/>
      <c r="Z33" s="1"/>
    </row>
    <row r="34" spans="1:26" ht="15" thickBot="1" x14ac:dyDescent="0.35">
      <c r="A34" s="1"/>
      <c r="B34" s="1"/>
      <c r="C34" s="1"/>
      <c r="D34" s="20"/>
      <c r="E34" s="21"/>
      <c r="F34" s="18"/>
      <c r="G34" s="19"/>
      <c r="H34" s="22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thickBot="1" x14ac:dyDescent="0.35">
      <c r="A35" s="39"/>
      <c r="B35" s="39"/>
      <c r="C35" s="39"/>
      <c r="D35" s="39"/>
      <c r="E35" s="39"/>
      <c r="G35" s="40" t="s">
        <v>51</v>
      </c>
      <c r="J35" s="39"/>
      <c r="K35" s="6">
        <f>K33*2</f>
        <v>4024.8</v>
      </c>
      <c r="L35" s="1"/>
      <c r="M35" s="1"/>
      <c r="N35" s="1"/>
      <c r="O35" s="5"/>
      <c r="P35" s="1"/>
      <c r="Q35" s="6">
        <f>Q33*2</f>
        <v>0</v>
      </c>
      <c r="R35" s="1"/>
      <c r="S35" s="6" t="e">
        <f>S33*2</f>
        <v>#DIV/0!</v>
      </c>
      <c r="T35" s="1"/>
      <c r="U35" s="1"/>
      <c r="V35" s="1"/>
      <c r="W35" s="1"/>
      <c r="X35" s="1"/>
      <c r="Y35" s="1"/>
      <c r="Z35" s="1"/>
    </row>
    <row r="36" spans="1:26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6.25" customHeigh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54"/>
      <c r="Q37" s="54"/>
      <c r="R37" s="54"/>
      <c r="S37" s="54"/>
      <c r="T37" s="1"/>
      <c r="U37" s="1"/>
      <c r="V37" s="1"/>
      <c r="W37" s="1"/>
      <c r="X37" s="1"/>
      <c r="Y37" s="1"/>
      <c r="Z37" s="1"/>
    </row>
    <row r="38" spans="1:26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8" t="s">
        <v>23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10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10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 t="s">
        <v>32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9"/>
      <c r="N41" s="9"/>
      <c r="O41" s="9"/>
      <c r="P41" s="9"/>
      <c r="Q41" s="9"/>
      <c r="R41" s="10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10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 t="s">
        <v>24</v>
      </c>
      <c r="B43" s="11"/>
      <c r="C43" s="11"/>
      <c r="D43" s="11"/>
      <c r="E43" s="11"/>
      <c r="F43" s="11"/>
      <c r="G43" s="11"/>
      <c r="H43" s="55"/>
      <c r="I43" s="11"/>
      <c r="J43" s="11"/>
      <c r="K43" s="11"/>
      <c r="L43" s="11"/>
      <c r="M43" s="11"/>
      <c r="N43" s="11"/>
      <c r="O43" s="11"/>
      <c r="P43" s="11"/>
      <c r="Q43" s="11"/>
      <c r="R43" s="10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2" t="s">
        <v>28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2" t="s">
        <v>29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2" t="s">
        <v>30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3">
      <c r="A51" s="142" t="s">
        <v>48</v>
      </c>
      <c r="B51" s="142"/>
      <c r="C51" s="142"/>
      <c r="D51" s="142"/>
      <c r="E51" s="142"/>
      <c r="F51" s="142"/>
      <c r="G51" s="142"/>
      <c r="H51" s="142"/>
      <c r="I51" s="142"/>
      <c r="J51" s="142"/>
      <c r="K51" s="142"/>
      <c r="L51" s="142"/>
      <c r="M51" s="142"/>
      <c r="N51" s="142"/>
      <c r="O51" s="142"/>
      <c r="P51" s="142"/>
      <c r="Q51" s="142"/>
      <c r="R51" s="142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3"/>
      <c r="B52" s="13"/>
      <c r="C52" s="13"/>
      <c r="D52" s="13"/>
      <c r="E52" s="13"/>
      <c r="F52" s="13"/>
      <c r="G52" s="13"/>
      <c r="H52" s="13"/>
      <c r="I52" s="13"/>
      <c r="J52" s="13"/>
      <c r="K52" s="13"/>
      <c r="L52" s="17"/>
      <c r="M52" s="13"/>
      <c r="N52" s="13"/>
      <c r="O52" s="13"/>
      <c r="P52" s="13"/>
      <c r="Q52" s="13"/>
      <c r="R52" s="1"/>
      <c r="S52" s="1"/>
      <c r="T52" s="1"/>
      <c r="U52" s="1"/>
      <c r="V52" s="1"/>
      <c r="W52" s="1"/>
      <c r="X52" s="1"/>
      <c r="Y52" s="1"/>
      <c r="Z52" s="1"/>
    </row>
    <row r="53" spans="1:26" ht="15.6" x14ac:dyDescent="0.3">
      <c r="A53" s="142" t="s">
        <v>31</v>
      </c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  <c r="O53" s="143"/>
      <c r="P53" s="143"/>
      <c r="Q53" s="143"/>
      <c r="R53" s="1"/>
      <c r="S53" s="1"/>
      <c r="T53" s="1"/>
      <c r="U53" s="1"/>
      <c r="V53" s="1"/>
      <c r="W53" s="1"/>
      <c r="X53" s="1"/>
      <c r="Y53" s="1"/>
      <c r="Z53" s="1"/>
    </row>
    <row r="54" spans="1:26" ht="15.6" x14ac:dyDescent="0.3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7"/>
      <c r="M54" s="13"/>
      <c r="N54" s="13"/>
      <c r="O54" s="13"/>
      <c r="P54" s="13"/>
      <c r="Q54" s="13"/>
      <c r="R54" s="1"/>
      <c r="S54" s="1"/>
      <c r="T54" s="1"/>
      <c r="U54" s="1"/>
      <c r="V54" s="1"/>
      <c r="W54" s="1"/>
      <c r="X54" s="1"/>
      <c r="Y54" s="1"/>
      <c r="Z54" s="1"/>
    </row>
    <row r="55" spans="1:26" ht="15.6" x14ac:dyDescent="0.3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"/>
      <c r="S55" s="1"/>
      <c r="T55" s="1"/>
      <c r="U55" s="1"/>
      <c r="V55" s="1"/>
      <c r="W55" s="1"/>
      <c r="X55" s="1"/>
      <c r="Y55" s="1"/>
      <c r="Z55" s="1"/>
    </row>
    <row r="56" spans="1:26" ht="15.6" x14ac:dyDescent="0.3">
      <c r="A56" s="14"/>
      <c r="B56" s="14"/>
      <c r="C56" s="14"/>
      <c r="D56" s="14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"/>
      <c r="S56" s="1"/>
      <c r="T56" s="1"/>
      <c r="U56" s="1"/>
      <c r="V56" s="1"/>
      <c r="W56" s="1"/>
      <c r="X56" s="1"/>
      <c r="Y56" s="1"/>
      <c r="Z56" s="1"/>
    </row>
  </sheetData>
  <sheetProtection selectLockedCells="1"/>
  <protectedRanges>
    <protectedRange sqref="F11:H11" name="Rango1"/>
    <protectedRange sqref="Q19:Q20 D19:E20 D13:E18 Q13:Q18" name="Rango1_1"/>
  </protectedRanges>
  <mergeCells count="36">
    <mergeCell ref="A22:A29"/>
    <mergeCell ref="K12:S12"/>
    <mergeCell ref="C28:D28"/>
    <mergeCell ref="C29:D29"/>
    <mergeCell ref="C26:D26"/>
    <mergeCell ref="C27:D27"/>
    <mergeCell ref="C24:D24"/>
    <mergeCell ref="A53:Q53"/>
    <mergeCell ref="A31:G33"/>
    <mergeCell ref="A51:R51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  <mergeCell ref="C23:D23"/>
    <mergeCell ref="C25:D25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2025-10-15T11:06:12Z</dcterms:modified>
</cp:coreProperties>
</file>